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<sst xmlns="http://schemas.openxmlformats.org/spreadsheetml/2006/main" count="60" uniqueCount="45">
  <si>
    <t>一級基本反應  A --&gt; products</t>
  </si>
  <si>
    <r>
      <t>[A] = [A]</t>
    </r>
    <r>
      <rPr>
        <vertAlign val="sub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e</t>
    </r>
    <r>
      <rPr>
        <vertAlign val="superscript"/>
        <sz val="12"/>
        <rFont val="新細明體"/>
        <family val="1"/>
      </rPr>
      <t>-kt</t>
    </r>
    <r>
      <rPr>
        <sz val="12"/>
        <rFont val="新細明體"/>
        <family val="1"/>
      </rPr>
      <t xml:space="preserve"> </t>
    </r>
  </si>
  <si>
    <r>
      <t>t</t>
    </r>
    <r>
      <rPr>
        <vertAlign val="subscript"/>
        <sz val="12"/>
        <rFont val="新細明體"/>
        <family val="1"/>
      </rPr>
      <t>1/2</t>
    </r>
    <r>
      <rPr>
        <sz val="12"/>
        <rFont val="新細明體"/>
        <family val="1"/>
      </rPr>
      <t xml:space="preserve"> (s) = </t>
    </r>
  </si>
  <si>
    <r>
      <t>t</t>
    </r>
    <r>
      <rPr>
        <vertAlign val="subscript"/>
        <sz val="12"/>
        <rFont val="新細明體"/>
        <family val="1"/>
      </rPr>
      <t xml:space="preserve">1/4 </t>
    </r>
    <r>
      <rPr>
        <sz val="12"/>
        <rFont val="新細明體"/>
        <family val="1"/>
      </rPr>
      <t>(s) =</t>
    </r>
  </si>
  <si>
    <t>t (s)</t>
  </si>
  <si>
    <r>
      <t>[A]</t>
    </r>
    <r>
      <rPr>
        <vertAlign val="sub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(M)</t>
    </r>
  </si>
  <si>
    <t>t = 1 min</t>
  </si>
  <si>
    <t>[A] (M)</t>
  </si>
  <si>
    <r>
      <t>k (s</t>
    </r>
    <r>
      <rPr>
        <vertAlign val="superscript"/>
        <sz val="12"/>
        <rFont val="新細明體"/>
        <family val="1"/>
      </rPr>
      <t>-1</t>
    </r>
    <r>
      <rPr>
        <sz val="12"/>
        <rFont val="新細明體"/>
        <family val="1"/>
      </rPr>
      <t xml:space="preserve"> ) =  </t>
    </r>
  </si>
  <si>
    <t>二級基本反應  A + A --&gt; products</t>
  </si>
  <si>
    <r>
      <t>1/[A] = 1/[A]</t>
    </r>
    <r>
      <rPr>
        <vertAlign val="sub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+ kt</t>
    </r>
  </si>
  <si>
    <r>
      <t>t</t>
    </r>
    <r>
      <rPr>
        <vertAlign val="subscript"/>
        <sz val="12"/>
        <rFont val="新細明體"/>
        <family val="1"/>
      </rPr>
      <t>1/2</t>
    </r>
    <r>
      <rPr>
        <sz val="12"/>
        <rFont val="新細明體"/>
        <family val="1"/>
      </rPr>
      <t xml:space="preserve"> = 1/k[A]</t>
    </r>
    <r>
      <rPr>
        <vertAlign val="sub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</t>
    </r>
  </si>
  <si>
    <r>
      <t>t</t>
    </r>
    <r>
      <rPr>
        <vertAlign val="subscript"/>
        <sz val="12"/>
        <rFont val="新細明體"/>
        <family val="1"/>
      </rPr>
      <t>1/2</t>
    </r>
    <r>
      <rPr>
        <sz val="12"/>
        <rFont val="新細明體"/>
        <family val="1"/>
      </rPr>
      <t xml:space="preserve"> = ln2/k</t>
    </r>
    <r>
      <rPr>
        <sz val="12"/>
        <rFont val="新細明體"/>
        <family val="1"/>
      </rPr>
      <t xml:space="preserve"> </t>
    </r>
  </si>
  <si>
    <r>
      <t>t</t>
    </r>
    <r>
      <rPr>
        <vertAlign val="subscript"/>
        <sz val="12"/>
        <rFont val="新細明體"/>
        <family val="1"/>
      </rPr>
      <t>1/4</t>
    </r>
    <r>
      <rPr>
        <sz val="12"/>
        <rFont val="新細明體"/>
        <family val="1"/>
      </rPr>
      <t xml:space="preserve"> = 3/k[A]</t>
    </r>
    <r>
      <rPr>
        <vertAlign val="sub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</t>
    </r>
  </si>
  <si>
    <r>
      <t>k (</t>
    </r>
    <r>
      <rPr>
        <sz val="10"/>
        <rFont val="新細明體"/>
        <family val="1"/>
      </rPr>
      <t>M</t>
    </r>
    <r>
      <rPr>
        <vertAlign val="superscript"/>
        <sz val="10"/>
        <rFont val="新細明體"/>
        <family val="1"/>
      </rPr>
      <t>-1</t>
    </r>
    <r>
      <rPr>
        <sz val="10"/>
        <rFont val="新細明體"/>
        <family val="1"/>
      </rPr>
      <t xml:space="preserve"> s</t>
    </r>
    <r>
      <rPr>
        <vertAlign val="superscript"/>
        <sz val="10"/>
        <rFont val="新細明體"/>
        <family val="1"/>
      </rPr>
      <t>-1</t>
    </r>
    <r>
      <rPr>
        <sz val="12"/>
        <rFont val="新細明體"/>
        <family val="1"/>
      </rPr>
      <t xml:space="preserve">) = </t>
    </r>
  </si>
  <si>
    <r>
      <t>t</t>
    </r>
    <r>
      <rPr>
        <vertAlign val="subscript"/>
        <sz val="12"/>
        <rFont val="新細明體"/>
        <family val="1"/>
      </rPr>
      <t>1/2</t>
    </r>
    <r>
      <rPr>
        <sz val="12"/>
        <rFont val="新細明體"/>
        <family val="1"/>
      </rPr>
      <t xml:space="preserve"> (s)</t>
    </r>
  </si>
  <si>
    <r>
      <t>t</t>
    </r>
    <r>
      <rPr>
        <vertAlign val="subscript"/>
        <sz val="12"/>
        <rFont val="新細明體"/>
        <family val="1"/>
      </rPr>
      <t>1/4</t>
    </r>
    <r>
      <rPr>
        <sz val="12"/>
        <rFont val="新細明體"/>
        <family val="1"/>
      </rPr>
      <t xml:space="preserve"> (s) </t>
    </r>
  </si>
  <si>
    <t>二級基本反應  A + B --&gt; products</t>
  </si>
  <si>
    <r>
      <t>[B]</t>
    </r>
    <r>
      <rPr>
        <vertAlign val="sub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(M)</t>
    </r>
  </si>
  <si>
    <t>[A] (M)</t>
  </si>
  <si>
    <t>[B] (M)</t>
  </si>
  <si>
    <t>A + B --&gt; products</t>
  </si>
  <si>
    <t xml:space="preserve">k = </t>
  </si>
  <si>
    <t>(M)</t>
  </si>
  <si>
    <t>rate</t>
  </si>
  <si>
    <t>(M/s)</t>
  </si>
  <si>
    <r>
      <t>rate = k [A]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 xml:space="preserve"> [B]</t>
    </r>
    <r>
      <rPr>
        <vertAlign val="superscript"/>
        <sz val="12"/>
        <rFont val="新細明體"/>
        <family val="1"/>
      </rPr>
      <t>1/2</t>
    </r>
    <r>
      <rPr>
        <sz val="12"/>
        <rFont val="新細明體"/>
        <family val="1"/>
      </rPr>
      <t xml:space="preserve"> </t>
    </r>
  </si>
  <si>
    <r>
      <t>[A]</t>
    </r>
    <r>
      <rPr>
        <vertAlign val="sub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(M)</t>
    </r>
  </si>
  <si>
    <r>
      <t>[B]</t>
    </r>
    <r>
      <rPr>
        <vertAlign val="sub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</t>
    </r>
  </si>
  <si>
    <r>
      <t>2N</t>
    </r>
    <r>
      <rPr>
        <vertAlign val="subscript"/>
        <sz val="12"/>
        <rFont val="新細明體"/>
        <family val="1"/>
      </rPr>
      <t>2</t>
    </r>
    <r>
      <rPr>
        <sz val="12"/>
        <rFont val="新細明體"/>
        <family val="1"/>
      </rPr>
      <t>O</t>
    </r>
    <r>
      <rPr>
        <vertAlign val="subscript"/>
        <sz val="12"/>
        <rFont val="新細明體"/>
        <family val="1"/>
      </rPr>
      <t>5</t>
    </r>
    <r>
      <rPr>
        <sz val="12"/>
        <rFont val="新細明體"/>
        <family val="1"/>
      </rPr>
      <t>(g) --&gt; 4NO</t>
    </r>
    <r>
      <rPr>
        <vertAlign val="subscript"/>
        <sz val="12"/>
        <rFont val="新細明體"/>
        <family val="1"/>
      </rPr>
      <t>2</t>
    </r>
    <r>
      <rPr>
        <sz val="12"/>
        <rFont val="新細明體"/>
        <family val="1"/>
      </rPr>
      <t>(g) + O</t>
    </r>
    <r>
      <rPr>
        <vertAlign val="subscript"/>
        <sz val="12"/>
        <rFont val="新細明體"/>
        <family val="1"/>
      </rPr>
      <t>2</t>
    </r>
    <r>
      <rPr>
        <sz val="12"/>
        <rFont val="新細明體"/>
        <family val="1"/>
      </rPr>
      <t>(g)</t>
    </r>
  </si>
  <si>
    <r>
      <t>溫度固定，反應容器體積固定；一開始，容器內只有 N</t>
    </r>
    <r>
      <rPr>
        <vertAlign val="subscript"/>
        <sz val="12"/>
        <rFont val="新細明體"/>
        <family val="1"/>
      </rPr>
      <t>2</t>
    </r>
    <r>
      <rPr>
        <sz val="12"/>
        <rFont val="新細明體"/>
        <family val="1"/>
      </rPr>
      <t>O</t>
    </r>
    <r>
      <rPr>
        <vertAlign val="subscript"/>
        <sz val="12"/>
        <rFont val="新細明體"/>
        <family val="1"/>
      </rPr>
      <t>5</t>
    </r>
    <r>
      <rPr>
        <sz val="12"/>
        <rFont val="新細明體"/>
        <family val="1"/>
      </rPr>
      <t>(g)；</t>
    </r>
  </si>
  <si>
    <t>隨著時間增加，容器內氣體的總壓如下：</t>
  </si>
  <si>
    <t>t (min)</t>
  </si>
  <si>
    <r>
      <t>P_N</t>
    </r>
    <r>
      <rPr>
        <vertAlign val="subscript"/>
        <sz val="12"/>
        <rFont val="新細明體"/>
        <family val="1"/>
      </rPr>
      <t>2</t>
    </r>
    <r>
      <rPr>
        <sz val="12"/>
        <rFont val="新細明體"/>
        <family val="1"/>
      </rPr>
      <t>O</t>
    </r>
    <r>
      <rPr>
        <vertAlign val="subscript"/>
        <sz val="12"/>
        <rFont val="新細明體"/>
        <family val="1"/>
      </rPr>
      <t>5</t>
    </r>
  </si>
  <si>
    <r>
      <t>dP_N</t>
    </r>
    <r>
      <rPr>
        <vertAlign val="subscript"/>
        <sz val="12"/>
        <rFont val="新細明體"/>
        <family val="1"/>
      </rPr>
      <t>2</t>
    </r>
    <r>
      <rPr>
        <sz val="12"/>
        <rFont val="新細明體"/>
        <family val="1"/>
      </rPr>
      <t>O</t>
    </r>
    <r>
      <rPr>
        <vertAlign val="subscript"/>
        <sz val="12"/>
        <rFont val="新細明體"/>
        <family val="1"/>
      </rPr>
      <t>5</t>
    </r>
  </si>
  <si>
    <r>
      <t>P_NO</t>
    </r>
    <r>
      <rPr>
        <vertAlign val="subscript"/>
        <sz val="12"/>
        <rFont val="新細明體"/>
        <family val="1"/>
      </rPr>
      <t>2</t>
    </r>
  </si>
  <si>
    <r>
      <t>P_O</t>
    </r>
    <r>
      <rPr>
        <vertAlign val="subscript"/>
        <sz val="12"/>
        <rFont val="新細明體"/>
        <family val="1"/>
      </rPr>
      <t>2</t>
    </r>
  </si>
  <si>
    <t>1-x</t>
  </si>
  <si>
    <t>2x</t>
  </si>
  <si>
    <t>x/2</t>
  </si>
  <si>
    <r>
      <t>1</t>
    </r>
    <r>
      <rPr>
        <vertAlign val="superscript"/>
        <sz val="12"/>
        <rFont val="新細明體"/>
        <family val="1"/>
      </rPr>
      <t>o</t>
    </r>
  </si>
  <si>
    <r>
      <t>P</t>
    </r>
    <r>
      <rPr>
        <vertAlign val="subscript"/>
        <sz val="12"/>
        <rFont val="新細明體"/>
        <family val="1"/>
      </rPr>
      <t>tot</t>
    </r>
    <r>
      <rPr>
        <sz val="12"/>
        <rFont val="新細明體"/>
        <family val="1"/>
      </rPr>
      <t xml:space="preserve"> (atm)</t>
    </r>
  </si>
  <si>
    <r>
      <t>ln(P_</t>
    </r>
    <r>
      <rPr>
        <sz val="10"/>
        <rFont val="新細明體"/>
        <family val="1"/>
      </rPr>
      <t>N</t>
    </r>
    <r>
      <rPr>
        <vertAlign val="subscript"/>
        <sz val="10"/>
        <rFont val="新細明體"/>
        <family val="1"/>
      </rPr>
      <t>2</t>
    </r>
    <r>
      <rPr>
        <sz val="10"/>
        <rFont val="新細明體"/>
        <family val="1"/>
      </rPr>
      <t>O</t>
    </r>
    <r>
      <rPr>
        <vertAlign val="subscript"/>
        <sz val="10"/>
        <rFont val="新細明體"/>
        <family val="1"/>
      </rPr>
      <t>5</t>
    </r>
    <r>
      <rPr>
        <sz val="12"/>
        <rFont val="新細明體"/>
        <family val="1"/>
      </rPr>
      <t>)</t>
    </r>
  </si>
  <si>
    <r>
      <t>2</t>
    </r>
    <r>
      <rPr>
        <vertAlign val="superscript"/>
        <sz val="12"/>
        <rFont val="新細明體"/>
        <family val="1"/>
      </rPr>
      <t>o</t>
    </r>
  </si>
  <si>
    <r>
      <t>1/P_</t>
    </r>
    <r>
      <rPr>
        <sz val="10"/>
        <rFont val="新細明體"/>
        <family val="1"/>
      </rPr>
      <t>N</t>
    </r>
    <r>
      <rPr>
        <vertAlign val="subscript"/>
        <sz val="10"/>
        <rFont val="新細明體"/>
        <family val="1"/>
      </rPr>
      <t>2</t>
    </r>
    <r>
      <rPr>
        <sz val="10"/>
        <rFont val="新細明體"/>
        <family val="1"/>
      </rPr>
      <t>O</t>
    </r>
    <r>
      <rPr>
        <vertAlign val="subscript"/>
        <sz val="10"/>
        <rFont val="新細明體"/>
        <family val="1"/>
      </rPr>
      <t>5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</si>
</sst>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vertAlign val="subscript"/>
      <sz val="12"/>
      <name val="新細明體"/>
      <family val="1"/>
    </font>
    <font>
      <vertAlign val="superscript"/>
      <sz val="12"/>
      <name val="新細明體"/>
      <family val="1"/>
    </font>
    <font>
      <sz val="10"/>
      <name val="新細明體"/>
      <family val="1"/>
    </font>
    <font>
      <vertAlign val="superscript"/>
      <sz val="10"/>
      <name val="新細明體"/>
      <family val="1"/>
    </font>
    <font>
      <vertAlign val="subscript"/>
      <sz val="10"/>
      <name val="新細明體"/>
      <family val="1"/>
    </font>
    <font>
      <vertAlign val="superscript"/>
      <sz val="8"/>
      <name val="新細明體"/>
      <family val="1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新細明體"/>
                        <a:ea typeface="新細明體"/>
                        <a:cs typeface="新細明體"/>
                      </a:rPr>
                      <a:t>lnP = -0.3507 t
(R</a:t>
                    </a:r>
                    <a:r>
                      <a:rPr lang="en-US" cap="none" sz="800" b="0" i="0" u="none" baseline="30000">
                        <a:latin typeface="新細明體"/>
                        <a:ea typeface="新細明體"/>
                        <a:cs typeface="新細明體"/>
                      </a:rPr>
                      <a:t>2</a:t>
                    </a:r>
                    <a:r>
                      <a:rPr lang="en-US" cap="none" sz="800" b="0" i="0" u="none" baseline="0">
                        <a:latin typeface="新細明體"/>
                        <a:ea typeface="新細明體"/>
                        <a:cs typeface="新細明體"/>
                      </a:rPr>
                      <a:t> = 1)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Sheet1!$B$55:$B$60</c:f>
              <c:numCache/>
            </c:numRef>
          </c:xVal>
          <c:yVal>
            <c:numRef>
              <c:f>Sheet1!$D$55:$D$60</c:f>
              <c:numCache/>
            </c:numRef>
          </c:yVal>
          <c:smooth val="0"/>
        </c:ser>
        <c:axId val="59870403"/>
        <c:axId val="1962716"/>
      </c:scatterChart>
      <c:valAx>
        <c:axId val="59870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新細明體"/>
                    <a:ea typeface="新細明體"/>
                    <a:cs typeface="新細明體"/>
                  </a:rPr>
                  <a:t>t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62716"/>
        <c:crosses val="autoZero"/>
        <c:crossBetween val="midCat"/>
        <c:dispUnits/>
      </c:valAx>
      <c:valAx>
        <c:axId val="1962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新細明體"/>
                    <a:ea typeface="新細明體"/>
                    <a:cs typeface="新細明體"/>
                  </a:rPr>
                  <a:t>lnP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8704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新細明體"/>
                        <a:ea typeface="新細明體"/>
                        <a:cs typeface="新細明體"/>
                      </a:rPr>
                      <a:t>1/P = 0.9341 t + 0.5215
(R</a:t>
                    </a:r>
                    <a:r>
                      <a:rPr lang="en-US" cap="none" sz="800" b="0" i="0" u="none" baseline="30000">
                        <a:latin typeface="新細明體"/>
                        <a:ea typeface="新細明體"/>
                        <a:cs typeface="新細明體"/>
                      </a:rPr>
                      <a:t>2</a:t>
                    </a:r>
                    <a:r>
                      <a:rPr lang="en-US" cap="none" sz="800" b="0" i="0" u="none" baseline="0">
                        <a:latin typeface="新細明體"/>
                        <a:ea typeface="新細明體"/>
                        <a:cs typeface="新細明體"/>
                      </a:rPr>
                      <a:t> = 0.9405)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Sheet1!$B$63:$B$68</c:f>
              <c:numCache/>
            </c:numRef>
          </c:xVal>
          <c:yVal>
            <c:numRef>
              <c:f>Sheet1!$D$63:$D$68</c:f>
              <c:numCache/>
            </c:numRef>
          </c:yVal>
          <c:smooth val="0"/>
        </c:ser>
        <c:axId val="17664445"/>
        <c:axId val="24762278"/>
      </c:scatterChart>
      <c:valAx>
        <c:axId val="17664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新細明體"/>
                    <a:ea typeface="新細明體"/>
                    <a:cs typeface="新細明體"/>
                  </a:rPr>
                  <a:t>t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762278"/>
        <c:crosses val="autoZero"/>
        <c:crossBetween val="midCat"/>
        <c:dispUnits/>
      </c:valAx>
      <c:valAx>
        <c:axId val="2476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新細明體"/>
                    <a:ea typeface="新細明體"/>
                    <a:cs typeface="新細明體"/>
                  </a:rPr>
                  <a:t>1/P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664445"/>
        <c:crosses val="autoZero"/>
        <c:crossBetween val="midCat"/>
        <c:dispUnits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53</xdr:row>
      <xdr:rowOff>0</xdr:rowOff>
    </xdr:from>
    <xdr:to>
      <xdr:col>9</xdr:col>
      <xdr:colOff>514350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2609850" y="11658600"/>
        <a:ext cx="4038600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61</xdr:row>
      <xdr:rowOff>0</xdr:rowOff>
    </xdr:from>
    <xdr:to>
      <xdr:col>9</xdr:col>
      <xdr:colOff>514350</xdr:colOff>
      <xdr:row>68</xdr:row>
      <xdr:rowOff>28575</xdr:rowOff>
    </xdr:to>
    <xdr:graphicFrame>
      <xdr:nvGraphicFramePr>
        <xdr:cNvPr id="2" name="Chart 2"/>
        <xdr:cNvGraphicFramePr/>
      </xdr:nvGraphicFramePr>
      <xdr:xfrm>
        <a:off x="2609850" y="13373100"/>
        <a:ext cx="4038600" cy="153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48">
      <selection activeCell="L60" sqref="L60"/>
    </sheetView>
  </sheetViews>
  <sheetFormatPr defaultColWidth="9.00390625" defaultRowHeight="16.5"/>
  <cols>
    <col min="1" max="1" width="4.625" style="0" customWidth="1"/>
    <col min="8" max="8" width="12.875" style="0" bestFit="1" customWidth="1"/>
  </cols>
  <sheetData>
    <row r="1" spans="1:7" ht="19.5">
      <c r="A1" s="1">
        <v>1</v>
      </c>
      <c r="B1" t="s">
        <v>21</v>
      </c>
      <c r="D1" t="s">
        <v>26</v>
      </c>
      <c r="F1" s="14" t="s">
        <v>22</v>
      </c>
      <c r="G1" s="2">
        <v>0.03</v>
      </c>
    </row>
    <row r="2" spans="2:7" ht="19.5">
      <c r="B2" s="21" t="s">
        <v>24</v>
      </c>
      <c r="C2" s="22"/>
      <c r="D2" s="15" t="s">
        <v>27</v>
      </c>
      <c r="E2" s="16"/>
      <c r="F2" s="16"/>
      <c r="G2" s="17"/>
    </row>
    <row r="3" spans="2:7" ht="16.5">
      <c r="B3" s="23" t="s">
        <v>25</v>
      </c>
      <c r="C3" s="24"/>
      <c r="D3" s="4">
        <v>0.2</v>
      </c>
      <c r="E3" s="4">
        <v>0.3</v>
      </c>
      <c r="F3" s="4">
        <v>0.5</v>
      </c>
      <c r="G3" s="4">
        <v>0.6</v>
      </c>
    </row>
    <row r="4" spans="2:7" ht="16.5">
      <c r="B4" s="18"/>
      <c r="C4" s="4">
        <f>0.2^2</f>
        <v>0.04000000000000001</v>
      </c>
      <c r="D4" s="4">
        <f>$G$1*D3*D3*SQRT(C4)</f>
        <v>0.00024000000000000003</v>
      </c>
      <c r="E4" s="4">
        <f>$G$1*E3*E3*SQRT(C4)</f>
        <v>0.00054</v>
      </c>
      <c r="F4" s="4">
        <f>$G$1*F3*F3*SQRT(C4)</f>
        <v>0.0015</v>
      </c>
      <c r="G4" s="4">
        <f>$G$1*G3*G3*SQRT(C4)</f>
        <v>0.00216</v>
      </c>
    </row>
    <row r="5" spans="2:7" ht="19.5">
      <c r="B5" s="19" t="s">
        <v>28</v>
      </c>
      <c r="C5" s="4">
        <f>0.3^2</f>
        <v>0.09</v>
      </c>
      <c r="D5" s="4">
        <f>$G$1*D3*D3*SQRT(C5)</f>
        <v>0.00036</v>
      </c>
      <c r="E5" s="4">
        <f>$G$1*E3*E3*SQRT(C5)</f>
        <v>0.0008099999999999998</v>
      </c>
      <c r="F5" s="4">
        <f>$G$1*F3*F3*SQRT(C5)</f>
        <v>0.00225</v>
      </c>
      <c r="G5" s="4">
        <f>$G$1*G3*G3*SQRT(C5)</f>
        <v>0.0032399999999999994</v>
      </c>
    </row>
    <row r="6" spans="2:7" ht="16.5">
      <c r="B6" s="19" t="s">
        <v>23</v>
      </c>
      <c r="C6" s="4">
        <f>0.5^2</f>
        <v>0.25</v>
      </c>
      <c r="D6" s="4">
        <f>$G$1*D3*D3*SQRT(C6)</f>
        <v>0.0006000000000000001</v>
      </c>
      <c r="E6" s="4">
        <f>$G$1*E3*E3*SQRT(C6)</f>
        <v>0.0013499999999999999</v>
      </c>
      <c r="F6" s="4">
        <f>$G$1*F3*F3*SQRT(C6)</f>
        <v>0.00375</v>
      </c>
      <c r="G6" s="4">
        <f>$G$1*G3*G3*SQRT(C6)</f>
        <v>0.005399999999999999</v>
      </c>
    </row>
    <row r="7" spans="2:7" ht="16.5">
      <c r="B7" s="20"/>
      <c r="C7" s="4">
        <f>0.6^2</f>
        <v>0.36</v>
      </c>
      <c r="D7" s="4">
        <f>$G$1*D3*D3*SQRT(C7)</f>
        <v>0.00072</v>
      </c>
      <c r="E7" s="4">
        <f>$G$1*E3*E3*SQRT(C7)</f>
        <v>0.0016199999999999997</v>
      </c>
      <c r="F7" s="4">
        <f>$G$1*F3*F3*SQRT(C7)</f>
        <v>0.0045</v>
      </c>
      <c r="G7" s="4">
        <f>$G$1*G3*G3*SQRT(C7)</f>
        <v>0.006479999999999999</v>
      </c>
    </row>
    <row r="9" spans="1:2" ht="16.5">
      <c r="A9" s="1">
        <v>2</v>
      </c>
      <c r="B9" s="2" t="s">
        <v>0</v>
      </c>
    </row>
    <row r="10" spans="2:8" ht="19.5">
      <c r="B10" t="s">
        <v>1</v>
      </c>
      <c r="D10" t="s">
        <v>8</v>
      </c>
      <c r="E10" s="2">
        <v>0.045</v>
      </c>
      <c r="G10" t="s">
        <v>8</v>
      </c>
      <c r="H10" s="2">
        <v>0.025</v>
      </c>
    </row>
    <row r="11" spans="2:8" ht="19.5">
      <c r="B11" t="s">
        <v>12</v>
      </c>
      <c r="D11" t="s">
        <v>2</v>
      </c>
      <c r="E11" s="2">
        <f>LN(2)/E10</f>
        <v>15.403270679109896</v>
      </c>
      <c r="G11" t="s">
        <v>2</v>
      </c>
      <c r="H11" s="2">
        <f>LN(2)/H10</f>
        <v>27.72588722239781</v>
      </c>
    </row>
    <row r="12" spans="4:8" ht="19.5">
      <c r="D12" t="s">
        <v>3</v>
      </c>
      <c r="E12" s="2">
        <f>LN(4)/E10</f>
        <v>30.806541358219793</v>
      </c>
      <c r="G12" t="s">
        <v>3</v>
      </c>
      <c r="H12" s="2">
        <f>LN(4)/H10</f>
        <v>55.45177444479562</v>
      </c>
    </row>
    <row r="13" spans="3:8" ht="19.5">
      <c r="C13" t="s">
        <v>6</v>
      </c>
      <c r="D13" s="4" t="s">
        <v>5</v>
      </c>
      <c r="E13" s="4" t="s">
        <v>7</v>
      </c>
      <c r="G13" s="4" t="s">
        <v>5</v>
      </c>
      <c r="H13" s="4" t="s">
        <v>7</v>
      </c>
    </row>
    <row r="14" spans="4:8" ht="16.5">
      <c r="D14" s="4">
        <v>0.2</v>
      </c>
      <c r="E14" s="4">
        <f>D14/EXP($E$10*60)</f>
        <v>0.013441102547949958</v>
      </c>
      <c r="G14" s="4">
        <v>0.2</v>
      </c>
      <c r="H14" s="4">
        <f>G14/EXP($H$10*60)</f>
        <v>0.04462603202968597</v>
      </c>
    </row>
    <row r="15" spans="4:8" ht="16.5">
      <c r="D15" s="4">
        <v>0.3</v>
      </c>
      <c r="E15" s="4">
        <f>D15/EXP($E$10*60)</f>
        <v>0.020161653821924936</v>
      </c>
      <c r="G15" s="4">
        <v>0.3</v>
      </c>
      <c r="H15" s="4">
        <f>G15/EXP($H$10*60)</f>
        <v>0.06693904804452895</v>
      </c>
    </row>
    <row r="16" spans="4:8" ht="16.5">
      <c r="D16" s="4">
        <v>0.5</v>
      </c>
      <c r="E16" s="4">
        <f>D16/EXP($E$10*60)</f>
        <v>0.03360275636987489</v>
      </c>
      <c r="G16" s="4">
        <v>0.5</v>
      </c>
      <c r="H16" s="4">
        <f>G16/EXP($H$10*60)</f>
        <v>0.11156508007421492</v>
      </c>
    </row>
    <row r="18" spans="1:2" ht="16.5">
      <c r="A18" s="1">
        <v>3</v>
      </c>
      <c r="B18" s="2" t="s">
        <v>9</v>
      </c>
    </row>
    <row r="19" ht="19.5">
      <c r="B19" t="s">
        <v>10</v>
      </c>
    </row>
    <row r="20" spans="2:5" ht="19.5">
      <c r="B20" t="s">
        <v>11</v>
      </c>
      <c r="D20" t="s">
        <v>14</v>
      </c>
      <c r="E20" s="3">
        <v>0.03</v>
      </c>
    </row>
    <row r="21" spans="2:6" ht="19.5">
      <c r="B21" t="s">
        <v>13</v>
      </c>
      <c r="D21" s="4" t="s">
        <v>5</v>
      </c>
      <c r="E21" s="4" t="s">
        <v>15</v>
      </c>
      <c r="F21" s="4" t="s">
        <v>16</v>
      </c>
    </row>
    <row r="22" spans="4:6" ht="16.5">
      <c r="D22" s="4">
        <v>0.25</v>
      </c>
      <c r="E22" s="4">
        <f aca="true" t="shared" si="0" ref="E22:E27">1/$E$20/D22</f>
        <v>133.33333333333334</v>
      </c>
      <c r="F22" s="4">
        <f aca="true" t="shared" si="1" ref="F22:F27">3/$E$20/D22</f>
        <v>400</v>
      </c>
    </row>
    <row r="23" spans="4:6" ht="16.5">
      <c r="D23" s="4">
        <v>0.35</v>
      </c>
      <c r="E23" s="4">
        <f t="shared" si="0"/>
        <v>95.23809523809526</v>
      </c>
      <c r="F23" s="4">
        <f t="shared" si="1"/>
        <v>285.7142857142857</v>
      </c>
    </row>
    <row r="24" spans="4:6" ht="16.5">
      <c r="D24" s="4">
        <v>0.45</v>
      </c>
      <c r="E24" s="4">
        <f t="shared" si="0"/>
        <v>74.07407407407408</v>
      </c>
      <c r="F24" s="4">
        <f t="shared" si="1"/>
        <v>222.22222222222223</v>
      </c>
    </row>
    <row r="25" spans="4:6" ht="16.5">
      <c r="D25" s="4">
        <v>0.55</v>
      </c>
      <c r="E25" s="4">
        <f t="shared" si="0"/>
        <v>60.6060606060606</v>
      </c>
      <c r="F25" s="4">
        <f t="shared" si="1"/>
        <v>181.8181818181818</v>
      </c>
    </row>
    <row r="26" spans="4:6" ht="16.5">
      <c r="D26" s="4">
        <v>0.65</v>
      </c>
      <c r="E26" s="4">
        <f t="shared" si="0"/>
        <v>51.282051282051285</v>
      </c>
      <c r="F26" s="4">
        <f t="shared" si="1"/>
        <v>153.84615384615384</v>
      </c>
    </row>
    <row r="27" spans="4:6" ht="16.5">
      <c r="D27" s="4">
        <v>0.75</v>
      </c>
      <c r="E27" s="4">
        <f t="shared" si="0"/>
        <v>44.44444444444445</v>
      </c>
      <c r="F27" s="4">
        <f t="shared" si="1"/>
        <v>133.33333333333334</v>
      </c>
    </row>
    <row r="29" ht="16.5">
      <c r="B29" s="2" t="s">
        <v>17</v>
      </c>
    </row>
    <row r="30" spans="2:3" ht="17.25" thickBot="1">
      <c r="B30" t="s">
        <v>14</v>
      </c>
      <c r="C30" s="3">
        <v>0.03</v>
      </c>
    </row>
    <row r="31" spans="2:9" ht="19.5">
      <c r="B31" s="4" t="s">
        <v>5</v>
      </c>
      <c r="C31" s="5" t="s">
        <v>18</v>
      </c>
      <c r="D31" s="6" t="s">
        <v>19</v>
      </c>
      <c r="E31" s="7" t="s">
        <v>20</v>
      </c>
      <c r="F31" s="8" t="s">
        <v>4</v>
      </c>
      <c r="G31" s="6" t="s">
        <v>19</v>
      </c>
      <c r="H31" s="7" t="s">
        <v>20</v>
      </c>
      <c r="I31" s="8" t="s">
        <v>4</v>
      </c>
    </row>
    <row r="32" spans="2:9" ht="16.5">
      <c r="B32" s="4">
        <v>0.5</v>
      </c>
      <c r="C32" s="5">
        <v>0.8</v>
      </c>
      <c r="D32" s="9">
        <f aca="true" t="shared" si="2" ref="D32:D37">B32/2</f>
        <v>0.25</v>
      </c>
      <c r="E32" s="4">
        <f aca="true" t="shared" si="3" ref="E32:E37">C32-(B32-D32)</f>
        <v>0.55</v>
      </c>
      <c r="F32" s="12">
        <f aca="true" t="shared" si="4" ref="F32:F37">LN(B32*E32/C32/D32)/(C32-B32)/$C$30</f>
        <v>35.3837479020594</v>
      </c>
      <c r="G32" s="9">
        <f aca="true" t="shared" si="5" ref="G32:G37">B32-(C32-H32)</f>
        <v>0.09999999999999998</v>
      </c>
      <c r="H32" s="4">
        <f aca="true" t="shared" si="6" ref="H32:H37">C32/2</f>
        <v>0.4</v>
      </c>
      <c r="I32" s="12">
        <f aca="true" t="shared" si="7" ref="I32:I37">LN(B32*H32/C32/G32)/(C32-B32)/$C$30</f>
        <v>101.81008131935056</v>
      </c>
    </row>
    <row r="33" spans="2:9" ht="16.5">
      <c r="B33" s="4">
        <v>0.5</v>
      </c>
      <c r="C33" s="5">
        <v>0.8</v>
      </c>
      <c r="D33" s="9">
        <f t="shared" si="2"/>
        <v>0.25</v>
      </c>
      <c r="E33" s="4">
        <f t="shared" si="3"/>
        <v>0.55</v>
      </c>
      <c r="F33" s="12">
        <f t="shared" si="4"/>
        <v>35.3837479020594</v>
      </c>
      <c r="G33" s="9">
        <f t="shared" si="5"/>
        <v>0.09999999999999998</v>
      </c>
      <c r="H33" s="4">
        <f t="shared" si="6"/>
        <v>0.4</v>
      </c>
      <c r="I33" s="12">
        <f t="shared" si="7"/>
        <v>101.81008131935056</v>
      </c>
    </row>
    <row r="34" spans="2:9" ht="16.5">
      <c r="B34" s="4">
        <v>0.5</v>
      </c>
      <c r="C34" s="5">
        <v>0.8</v>
      </c>
      <c r="D34" s="9">
        <f t="shared" si="2"/>
        <v>0.25</v>
      </c>
      <c r="E34" s="4">
        <f t="shared" si="3"/>
        <v>0.55</v>
      </c>
      <c r="F34" s="12">
        <f t="shared" si="4"/>
        <v>35.3837479020594</v>
      </c>
      <c r="G34" s="9">
        <f t="shared" si="5"/>
        <v>0.09999999999999998</v>
      </c>
      <c r="H34" s="4">
        <f t="shared" si="6"/>
        <v>0.4</v>
      </c>
      <c r="I34" s="12">
        <f t="shared" si="7"/>
        <v>101.81008131935056</v>
      </c>
    </row>
    <row r="35" spans="2:9" ht="16.5">
      <c r="B35" s="4">
        <v>0.6</v>
      </c>
      <c r="C35" s="5">
        <v>0.8</v>
      </c>
      <c r="D35" s="9">
        <f t="shared" si="2"/>
        <v>0.3</v>
      </c>
      <c r="E35" s="4">
        <f t="shared" si="3"/>
        <v>0.5</v>
      </c>
      <c r="F35" s="12">
        <f t="shared" si="4"/>
        <v>37.19059188570158</v>
      </c>
      <c r="G35" s="9">
        <f t="shared" si="5"/>
        <v>0.19999999999999996</v>
      </c>
      <c r="H35" s="4">
        <f t="shared" si="6"/>
        <v>0.4</v>
      </c>
      <c r="I35" s="12">
        <f t="shared" si="7"/>
        <v>67.5775180180274</v>
      </c>
    </row>
    <row r="36" spans="2:9" ht="16.5">
      <c r="B36" s="4">
        <v>0.6</v>
      </c>
      <c r="C36" s="5">
        <v>0.8</v>
      </c>
      <c r="D36" s="9">
        <f t="shared" si="2"/>
        <v>0.3</v>
      </c>
      <c r="E36" s="4">
        <f t="shared" si="3"/>
        <v>0.5</v>
      </c>
      <c r="F36" s="12">
        <f t="shared" si="4"/>
        <v>37.19059188570158</v>
      </c>
      <c r="G36" s="9">
        <f t="shared" si="5"/>
        <v>0.19999999999999996</v>
      </c>
      <c r="H36" s="4">
        <f t="shared" si="6"/>
        <v>0.4</v>
      </c>
      <c r="I36" s="12">
        <f t="shared" si="7"/>
        <v>67.5775180180274</v>
      </c>
    </row>
    <row r="37" spans="2:9" ht="17.25" thickBot="1">
      <c r="B37" s="4">
        <v>0.6</v>
      </c>
      <c r="C37" s="5">
        <v>0.8</v>
      </c>
      <c r="D37" s="10">
        <f t="shared" si="2"/>
        <v>0.3</v>
      </c>
      <c r="E37" s="11">
        <f t="shared" si="3"/>
        <v>0.5</v>
      </c>
      <c r="F37" s="13">
        <f t="shared" si="4"/>
        <v>37.19059188570158</v>
      </c>
      <c r="G37" s="10">
        <f t="shared" si="5"/>
        <v>0.19999999999999996</v>
      </c>
      <c r="H37" s="11">
        <f t="shared" si="6"/>
        <v>0.4</v>
      </c>
      <c r="I37" s="13">
        <f t="shared" si="7"/>
        <v>67.5775180180274</v>
      </c>
    </row>
    <row r="42" spans="1:2" ht="19.5">
      <c r="A42" s="1">
        <v>4</v>
      </c>
      <c r="B42" t="s">
        <v>29</v>
      </c>
    </row>
    <row r="43" spans="1:4" ht="16.5">
      <c r="A43" s="1"/>
      <c r="B43" t="s">
        <v>37</v>
      </c>
      <c r="C43" t="s">
        <v>38</v>
      </c>
      <c r="D43" t="s">
        <v>39</v>
      </c>
    </row>
    <row r="44" ht="19.5">
      <c r="B44" t="s">
        <v>30</v>
      </c>
    </row>
    <row r="45" ht="16.5">
      <c r="B45" t="s">
        <v>31</v>
      </c>
    </row>
    <row r="46" spans="2:7" ht="19.5">
      <c r="B46" s="4" t="s">
        <v>32</v>
      </c>
      <c r="C46" s="4" t="s">
        <v>41</v>
      </c>
      <c r="D46" s="4" t="s">
        <v>33</v>
      </c>
      <c r="E46" s="4" t="s">
        <v>34</v>
      </c>
      <c r="F46" s="4" t="s">
        <v>35</v>
      </c>
      <c r="G46" s="4" t="s">
        <v>36</v>
      </c>
    </row>
    <row r="47" spans="2:7" ht="16.5">
      <c r="B47" s="4">
        <v>0</v>
      </c>
      <c r="C47" s="4">
        <f>D47+F47+G47</f>
        <v>1</v>
      </c>
      <c r="D47" s="4">
        <v>1</v>
      </c>
      <c r="E47" s="4">
        <f>$D$47-D47</f>
        <v>0</v>
      </c>
      <c r="F47" s="4">
        <f>E47*2</f>
        <v>0</v>
      </c>
      <c r="G47" s="4">
        <f>E47/2</f>
        <v>0</v>
      </c>
    </row>
    <row r="48" spans="2:7" ht="16.5">
      <c r="B48" s="4">
        <v>1</v>
      </c>
      <c r="C48" s="4">
        <f>D48+F48+G48</f>
        <v>1.4425</v>
      </c>
      <c r="D48" s="4">
        <v>0.705</v>
      </c>
      <c r="E48" s="4">
        <f>$D$47-D48</f>
        <v>0.29500000000000004</v>
      </c>
      <c r="F48" s="4">
        <f>E48*2</f>
        <v>0.5900000000000001</v>
      </c>
      <c r="G48" s="4">
        <f>E48/2</f>
        <v>0.14750000000000002</v>
      </c>
    </row>
    <row r="49" spans="2:7" ht="16.5">
      <c r="B49" s="4">
        <v>2</v>
      </c>
      <c r="C49" s="4">
        <f>D49+F49+G49</f>
        <v>1.7545000000000002</v>
      </c>
      <c r="D49" s="4">
        <v>0.497</v>
      </c>
      <c r="E49" s="4">
        <f>$D$47-D49</f>
        <v>0.503</v>
      </c>
      <c r="F49" s="4">
        <f>E49*2</f>
        <v>1.006</v>
      </c>
      <c r="G49" s="4">
        <f>E49/2</f>
        <v>0.2515</v>
      </c>
    </row>
    <row r="50" spans="2:7" ht="16.5">
      <c r="B50" s="4">
        <v>3</v>
      </c>
      <c r="C50" s="4">
        <f>D50+F50+G50</f>
        <v>1.9765000000000001</v>
      </c>
      <c r="D50" s="4">
        <v>0.349</v>
      </c>
      <c r="E50" s="4">
        <f>$D$47-D50</f>
        <v>0.651</v>
      </c>
      <c r="F50" s="4">
        <f>E50*2</f>
        <v>1.302</v>
      </c>
      <c r="G50" s="4">
        <f>E50/2</f>
        <v>0.3255</v>
      </c>
    </row>
    <row r="51" spans="2:7" ht="16.5">
      <c r="B51" s="4">
        <v>4</v>
      </c>
      <c r="C51" s="4">
        <f>D51+F51+G51</f>
        <v>2.1310000000000002</v>
      </c>
      <c r="D51" s="4">
        <v>0.246</v>
      </c>
      <c r="E51" s="4">
        <f>$D$47-D51</f>
        <v>0.754</v>
      </c>
      <c r="F51" s="4">
        <f>E51*2</f>
        <v>1.508</v>
      </c>
      <c r="G51" s="4">
        <f>E51/2</f>
        <v>0.377</v>
      </c>
    </row>
    <row r="52" spans="2:7" ht="16.5">
      <c r="B52" s="4">
        <v>5</v>
      </c>
      <c r="C52" s="4">
        <f>D52+F52+G52</f>
        <v>2.2405</v>
      </c>
      <c r="D52" s="4">
        <v>0.173</v>
      </c>
      <c r="E52" s="4">
        <f>$D$47-D52</f>
        <v>0.827</v>
      </c>
      <c r="F52" s="4">
        <f>E52*2</f>
        <v>1.654</v>
      </c>
      <c r="G52" s="4">
        <f>E52/2</f>
        <v>0.4135</v>
      </c>
    </row>
    <row r="54" spans="1:4" ht="19.5">
      <c r="A54" s="14" t="s">
        <v>40</v>
      </c>
      <c r="B54" s="4" t="s">
        <v>32</v>
      </c>
      <c r="C54" s="4" t="s">
        <v>33</v>
      </c>
      <c r="D54" s="4" t="s">
        <v>42</v>
      </c>
    </row>
    <row r="55" spans="2:4" ht="16.5">
      <c r="B55" s="4">
        <v>0</v>
      </c>
      <c r="C55" s="4">
        <f>D47</f>
        <v>1</v>
      </c>
      <c r="D55" s="4">
        <f>LN(C55)</f>
        <v>0</v>
      </c>
    </row>
    <row r="56" spans="2:4" ht="16.5">
      <c r="B56" s="4">
        <v>1</v>
      </c>
      <c r="C56" s="4">
        <f>D48</f>
        <v>0.705</v>
      </c>
      <c r="D56" s="4">
        <f>LN(C56)</f>
        <v>-0.34955747616986843</v>
      </c>
    </row>
    <row r="57" spans="2:4" ht="16.5">
      <c r="B57" s="4">
        <v>2</v>
      </c>
      <c r="C57" s="4">
        <f>D49</f>
        <v>0.497</v>
      </c>
      <c r="D57" s="4">
        <f>LN(C57)</f>
        <v>-0.6991652528855083</v>
      </c>
    </row>
    <row r="58" spans="2:4" ht="16.5">
      <c r="B58" s="4">
        <v>3</v>
      </c>
      <c r="C58" s="4">
        <f>D50</f>
        <v>0.349</v>
      </c>
      <c r="D58" s="4">
        <f>LN(C58)</f>
        <v>-1.05268335677971</v>
      </c>
    </row>
    <row r="59" spans="2:4" ht="16.5">
      <c r="B59" s="4">
        <v>4</v>
      </c>
      <c r="C59" s="4">
        <f>D51</f>
        <v>0.246</v>
      </c>
      <c r="D59" s="4">
        <f>LN(C59)</f>
        <v>-1.4024237430497744</v>
      </c>
    </row>
    <row r="60" spans="2:4" ht="16.5">
      <c r="B60" s="4">
        <v>5</v>
      </c>
      <c r="C60" s="4">
        <f>D52</f>
        <v>0.173</v>
      </c>
      <c r="D60" s="4">
        <f>LN(C60)</f>
        <v>-1.7544636844843582</v>
      </c>
    </row>
    <row r="62" spans="1:4" ht="19.5">
      <c r="A62" s="14" t="s">
        <v>43</v>
      </c>
      <c r="B62" s="4" t="s">
        <v>32</v>
      </c>
      <c r="C62" s="4" t="s">
        <v>33</v>
      </c>
      <c r="D62" s="4" t="s">
        <v>44</v>
      </c>
    </row>
    <row r="63" spans="2:4" ht="16.5">
      <c r="B63" s="4">
        <v>0</v>
      </c>
      <c r="C63" s="4">
        <f>D47</f>
        <v>1</v>
      </c>
      <c r="D63" s="4">
        <f>1/C63</f>
        <v>1</v>
      </c>
    </row>
    <row r="64" spans="2:4" ht="16.5">
      <c r="B64" s="4">
        <v>1</v>
      </c>
      <c r="C64" s="4">
        <f>D48</f>
        <v>0.705</v>
      </c>
      <c r="D64" s="4">
        <f>1/C64</f>
        <v>1.4184397163120568</v>
      </c>
    </row>
    <row r="65" spans="2:4" ht="16.5">
      <c r="B65" s="4">
        <v>2</v>
      </c>
      <c r="C65" s="4">
        <f>D49</f>
        <v>0.497</v>
      </c>
      <c r="D65" s="4">
        <f>1/C65</f>
        <v>2.0120724346076457</v>
      </c>
    </row>
    <row r="66" spans="2:4" ht="16.5">
      <c r="B66" s="4">
        <v>3</v>
      </c>
      <c r="C66" s="4">
        <f>D50</f>
        <v>0.349</v>
      </c>
      <c r="D66" s="4">
        <f>1/C66</f>
        <v>2.865329512893983</v>
      </c>
    </row>
    <row r="67" spans="2:4" ht="16.5">
      <c r="B67" s="4">
        <v>4</v>
      </c>
      <c r="C67" s="4">
        <f>D51</f>
        <v>0.246</v>
      </c>
      <c r="D67" s="4">
        <f>1/C67</f>
        <v>4.065040650406504</v>
      </c>
    </row>
    <row r="68" spans="2:4" ht="16.5">
      <c r="B68" s="4">
        <v>5</v>
      </c>
      <c r="C68" s="4">
        <f>D52</f>
        <v>0.173</v>
      </c>
      <c r="D68" s="4">
        <f>1/C68</f>
        <v>5.780346820809249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朝陽科技大學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cyut</dc:creator>
  <cp:keywords/>
  <dc:description/>
  <cp:lastModifiedBy>*****</cp:lastModifiedBy>
  <cp:lastPrinted>2010-08-16T04:54:18Z</cp:lastPrinted>
  <dcterms:created xsi:type="dcterms:W3CDTF">2010-08-16T04:27:41Z</dcterms:created>
  <dcterms:modified xsi:type="dcterms:W3CDTF">2010-08-16T13:46:59Z</dcterms:modified>
  <cp:category/>
  <cp:version/>
  <cp:contentType/>
  <cp:contentStatus/>
</cp:coreProperties>
</file>