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505" windowHeight="606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'Sheet1'!$K$2:$M$2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'Sheet1'!$K$2</definedName>
    <definedName name="solver_lhs2" localSheetId="0" hidden="1">'Sheet1'!$L$2</definedName>
    <definedName name="solver_lhs3" localSheetId="0" hidden="1">'Sheet1'!$M$2</definedName>
    <definedName name="solver_lhs4" localSheetId="0" hidden="1">'Sheet1'!$N$2</definedName>
    <definedName name="solver_lhs5" localSheetId="0" hidden="1">'Sheet1'!$S$2</definedName>
    <definedName name="solver_lhs6" localSheetId="0" hidden="1">'Sheet1'!$N$2</definedName>
    <definedName name="solver_lin" localSheetId="0" hidden="1">2</definedName>
    <definedName name="solver_neg" localSheetId="0" hidden="1">2</definedName>
    <definedName name="solver_num" localSheetId="0" hidden="1">5</definedName>
    <definedName name="solver_nwt" localSheetId="0" hidden="1">1</definedName>
    <definedName name="solver_opt" localSheetId="0" hidden="1">'Sheet1'!$S$2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2</definedName>
    <definedName name="solver_rel5" localSheetId="0" hidden="1">2</definedName>
    <definedName name="solver_rel6" localSheetId="0" hidden="1">2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1</definedName>
    <definedName name="solver_rhs5" localSheetId="0" hidden="1">'Sheet1'!$T$2</definedName>
    <definedName name="solver_rhs6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<sst xmlns="http://schemas.openxmlformats.org/spreadsheetml/2006/main" count="26" uniqueCount="26">
  <si>
    <t>var1</t>
  </si>
  <si>
    <t>var2</t>
  </si>
  <si>
    <t>var3</t>
  </si>
  <si>
    <t>cov12</t>
  </si>
  <si>
    <t>cov13</t>
  </si>
  <si>
    <t>cov23</t>
  </si>
  <si>
    <t>w1</t>
  </si>
  <si>
    <t>w2</t>
  </si>
  <si>
    <t>w3</t>
  </si>
  <si>
    <t>date</t>
  </si>
  <si>
    <t>r1</t>
  </si>
  <si>
    <t>r2</t>
  </si>
  <si>
    <t>r3</t>
  </si>
  <si>
    <t>ar1</t>
  </si>
  <si>
    <t>ar2</t>
  </si>
  <si>
    <t>ar3</t>
  </si>
  <si>
    <t>rp</t>
  </si>
  <si>
    <t>vrp</t>
  </si>
  <si>
    <t>minvrp</t>
  </si>
  <si>
    <t>sum(w)</t>
  </si>
  <si>
    <t>n1</t>
  </si>
  <si>
    <t>n2</t>
  </si>
  <si>
    <t>n3</t>
  </si>
  <si>
    <t>p1</t>
  </si>
  <si>
    <t>p2</t>
  </si>
  <si>
    <t>p3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</si>
</sst>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_ "/>
    <numFmt numFmtId="177" formatCode="0.0000_ "/>
    <numFmt numFmtId="178" formatCode="0.000_ "/>
    <numFmt numFmtId="179" formatCode="0.00_ "/>
    <numFmt numFmtId="180" formatCode="0.0_ "/>
    <numFmt numFmtId="181" formatCode="0_ "/>
  </numFmts>
  <fonts count="3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178" fontId="2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="120" zoomScaleNormal="120" workbookViewId="0" topLeftCell="S1">
      <selection activeCell="X2" sqref="X2:Z2"/>
    </sheetView>
  </sheetViews>
  <sheetFormatPr defaultColWidth="9.00390625" defaultRowHeight="16.5"/>
  <cols>
    <col min="2" max="4" width="9.625" style="0" bestFit="1" customWidth="1"/>
  </cols>
  <sheetData>
    <row r="1" spans="1:26" ht="16.5">
      <c r="A1" t="s">
        <v>9</v>
      </c>
      <c r="B1" t="s">
        <v>10</v>
      </c>
      <c r="C1" t="s">
        <v>11</v>
      </c>
      <c r="D1" t="s">
        <v>12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19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s="1" t="s">
        <v>23</v>
      </c>
      <c r="V1" s="1" t="s">
        <v>24</v>
      </c>
      <c r="W1" s="1" t="s">
        <v>25</v>
      </c>
      <c r="X1" t="s">
        <v>20</v>
      </c>
      <c r="Y1" t="s">
        <v>21</v>
      </c>
      <c r="Z1" t="s">
        <v>22</v>
      </c>
    </row>
    <row r="2" spans="2:26" ht="16.5">
      <c r="B2" s="3">
        <f ca="1">RAND()-0.5</f>
        <v>-0.43677575269792346</v>
      </c>
      <c r="C2" s="3">
        <f aca="true" ca="1" t="shared" si="0" ref="C2:D9">RAND()-0.5</f>
        <v>0.3309985660101378</v>
      </c>
      <c r="D2" s="3">
        <f ca="1" t="shared" si="0"/>
        <v>0.2840022500741286</v>
      </c>
      <c r="E2">
        <f>VAR(B2:B9)</f>
        <v>0.1148829624694622</v>
      </c>
      <c r="F2">
        <f>VAR(C2:C9)</f>
        <v>0.10986281904422512</v>
      </c>
      <c r="G2">
        <f>VAR(D2:D9)</f>
        <v>0.09676934468880476</v>
      </c>
      <c r="H2">
        <f>COVAR(B2:B9,C2:C9)</f>
        <v>-0.05422993136470867</v>
      </c>
      <c r="I2">
        <f>COVAR(B2:B9,D2:D9)</f>
        <v>-0.02090349100159961</v>
      </c>
      <c r="J2">
        <f>COVAR(C2:C9,D2:D9)</f>
        <v>0.05390290384664513</v>
      </c>
      <c r="K2" s="1">
        <v>0.43068329087470975</v>
      </c>
      <c r="L2" s="1">
        <v>0.2830805311496938</v>
      </c>
      <c r="M2" s="1">
        <v>0.28623617797559636</v>
      </c>
      <c r="N2">
        <f>K2+L2+M2</f>
        <v>1</v>
      </c>
      <c r="O2">
        <f>AVERAGE(B2:B9)</f>
        <v>-0.061355877479434634</v>
      </c>
      <c r="P2">
        <f>AVERAGE(C2:C9)</f>
        <v>-0.030756144452328882</v>
      </c>
      <c r="Q2">
        <f>AVERAGE(D2:D9)</f>
        <v>-0.031898158392308584</v>
      </c>
      <c r="R2" s="1">
        <f>K2*O2+L2*P2+M2*Q2</f>
        <v>-0.04426182387770497</v>
      </c>
      <c r="S2" s="1">
        <f>E2*K2^2+F2*L2^2+G2*M2^2+2*K2*L2*H2+2*L2*M2*J2+2*K2*M2*I2</f>
        <v>0.028399873823179034</v>
      </c>
      <c r="T2">
        <v>0.05</v>
      </c>
      <c r="U2" s="1">
        <v>20</v>
      </c>
      <c r="V2" s="1">
        <v>26</v>
      </c>
      <c r="W2" s="1">
        <v>30</v>
      </c>
      <c r="X2" s="2">
        <f>K2*7000000/U2/1000</f>
        <v>150.7391518061484</v>
      </c>
      <c r="Y2" s="2">
        <f>L2*7000000/V2/1000</f>
        <v>76.21398915568679</v>
      </c>
      <c r="Z2" s="2">
        <f>M2*7000000/W2/1000</f>
        <v>66.78844152763915</v>
      </c>
    </row>
    <row r="3" spans="2:4" ht="16.5">
      <c r="B3" s="3">
        <f aca="true" ca="1" t="shared" si="1" ref="B3:B9">RAND()-0.5</f>
        <v>0.041947472559735965</v>
      </c>
      <c r="C3" s="3">
        <f ca="1" t="shared" si="0"/>
        <v>-0.11358629687953714</v>
      </c>
      <c r="D3" s="3">
        <f ca="1" t="shared" si="0"/>
        <v>-0.45406652679745796</v>
      </c>
    </row>
    <row r="4" spans="2:4" ht="16.5">
      <c r="B4" s="3">
        <f ca="1" t="shared" si="1"/>
        <v>-0.09063687015248334</v>
      </c>
      <c r="C4" s="3">
        <f ca="1" t="shared" si="0"/>
        <v>0.11972624777031937</v>
      </c>
      <c r="D4" s="3">
        <f ca="1" t="shared" si="0"/>
        <v>-0.2847309187815923</v>
      </c>
    </row>
    <row r="5" spans="2:4" ht="16.5">
      <c r="B5" s="3">
        <f ca="1" t="shared" si="1"/>
        <v>0.48198191554027336</v>
      </c>
      <c r="C5" s="3">
        <f ca="1" t="shared" si="0"/>
        <v>-0.493962409622575</v>
      </c>
      <c r="D5" s="3">
        <f ca="1" t="shared" si="0"/>
        <v>-0.15775425159859702</v>
      </c>
    </row>
    <row r="6" spans="2:4" ht="16.5">
      <c r="B6" s="3">
        <f ca="1" t="shared" si="1"/>
        <v>0.0012673264718445765</v>
      </c>
      <c r="C6" s="3">
        <f ca="1" t="shared" si="0"/>
        <v>-0.044554209652431176</v>
      </c>
      <c r="D6" s="3">
        <f ca="1" t="shared" si="0"/>
        <v>-0.09189036609391721</v>
      </c>
    </row>
    <row r="7" spans="2:4" ht="16.5">
      <c r="B7" s="3">
        <f ca="1" t="shared" si="1"/>
        <v>-0.38707654322498164</v>
      </c>
      <c r="C7" s="3">
        <f ca="1" t="shared" si="0"/>
        <v>0.451011580263426</v>
      </c>
      <c r="D7" s="3">
        <f ca="1" t="shared" si="0"/>
        <v>0.3691722789094094</v>
      </c>
    </row>
    <row r="8" spans="2:4" ht="16.5">
      <c r="B8" s="3">
        <f ca="1" t="shared" si="1"/>
        <v>0.30011893094084563</v>
      </c>
      <c r="C8" s="3">
        <f ca="1" t="shared" si="0"/>
        <v>-0.06404120398590596</v>
      </c>
      <c r="D8" s="3">
        <f ca="1" t="shared" si="0"/>
        <v>0.3091089395526909</v>
      </c>
    </row>
    <row r="9" spans="2:4" ht="16.5">
      <c r="B9" s="3">
        <f ca="1" t="shared" si="1"/>
        <v>-0.40167349927278817</v>
      </c>
      <c r="C9" s="3">
        <f ca="1" t="shared" si="0"/>
        <v>-0.43164142952206497</v>
      </c>
      <c r="D9" s="3">
        <f ca="1" t="shared" si="0"/>
        <v>-0.22902667240313312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cyut</dc:creator>
  <cp:keywords/>
  <dc:description/>
  <cp:lastModifiedBy>cyut</cp:lastModifiedBy>
  <dcterms:created xsi:type="dcterms:W3CDTF">2006-12-07T05:35:46Z</dcterms:created>
  <dcterms:modified xsi:type="dcterms:W3CDTF">2006-12-07T08:00:24Z</dcterms:modified>
  <cp:category/>
  <cp:version/>
  <cp:contentType/>
  <cp:contentStatus/>
</cp:coreProperties>
</file>