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<sst xmlns="http://schemas.openxmlformats.org/spreadsheetml/2006/main" count="49" uniqueCount="24">
  <si>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r>
      <t>a  (atm 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/mol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)  = </t>
    </r>
  </si>
  <si>
    <t xml:space="preserve">b  (L/mol)  = </t>
  </si>
  <si>
    <r>
      <t>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</si>
  <si>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n (mol) =</t>
  </si>
  <si>
    <t>T (K) =</t>
  </si>
  <si>
    <t>V0 (L)</t>
  </si>
  <si>
    <t>V1 (L)</t>
  </si>
  <si>
    <t>V2 (L)</t>
  </si>
  <si>
    <t>V3 (L)</t>
  </si>
  <si>
    <t>P (atm) =</t>
  </si>
  <si>
    <t>V4 (L)</t>
  </si>
  <si>
    <t>V5 (L)</t>
  </si>
  <si>
    <t>V6 (L)</t>
  </si>
  <si>
    <r>
      <t>CO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</si>
  <si>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pi =</t>
  </si>
  <si>
    <t>X</t>
  </si>
  <si>
    <t>sinX</t>
  </si>
  <si>
    <t>cosX</t>
  </si>
  <si>
    <t>cos2X</t>
  </si>
  <si>
    <r>
      <t>sin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X-cos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</t>
    </r>
  </si>
  <si>
    <t>√3 +</t>
  </si>
  <si>
    <t>√5 +</t>
  </si>
  <si>
    <t>√3 -</t>
  </si>
  <si>
    <t>√5 -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</si>
</sst>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23" sqref="D23"/>
    </sheetView>
  </sheetViews>
  <sheetFormatPr defaultColWidth="9.00390625" defaultRowHeight="16.5"/>
  <cols>
    <col min="1" max="1" width="4.625" style="1" customWidth="1"/>
    <col min="6" max="6" width="11.75390625" style="0" customWidth="1"/>
  </cols>
  <sheetData>
    <row r="1" spans="1:5" ht="19.5">
      <c r="A1" s="1">
        <v>1</v>
      </c>
      <c r="B1" t="s">
        <v>2</v>
      </c>
      <c r="C1" t="s">
        <v>0</v>
      </c>
      <c r="E1" s="2">
        <v>1.39</v>
      </c>
    </row>
    <row r="2" spans="3:5" ht="16.5">
      <c r="C2" t="s">
        <v>1</v>
      </c>
      <c r="E2" s="2">
        <v>0.0391</v>
      </c>
    </row>
    <row r="3" spans="3:7" ht="16.5">
      <c r="C3" s="2" t="s">
        <v>3</v>
      </c>
      <c r="D3" s="1">
        <v>0.1</v>
      </c>
      <c r="F3" s="3" t="s">
        <v>5</v>
      </c>
      <c r="G3" s="3">
        <f>$D$3*0.082*$D$4/$D$5</f>
        <v>0.328</v>
      </c>
    </row>
    <row r="4" spans="3:7" ht="16.5">
      <c r="C4" s="2" t="s">
        <v>4</v>
      </c>
      <c r="D4" s="1">
        <v>200</v>
      </c>
      <c r="F4" s="3" t="s">
        <v>6</v>
      </c>
      <c r="G4" s="3">
        <f>$D$3*0.082*$D$4/($D$5+$D$3*$D$3*$E$1/G3/G3)+$D$3*$E$2</f>
        <v>0.32364788554238705</v>
      </c>
    </row>
    <row r="5" spans="3:7" ht="16.5">
      <c r="C5" t="s">
        <v>9</v>
      </c>
      <c r="D5" s="1">
        <v>5</v>
      </c>
      <c r="F5" s="3" t="s">
        <v>7</v>
      </c>
      <c r="G5" s="3">
        <f>$D$3*0.082*$D$4/($D$5+$D$3*$D$3*$E$1/G4/G4)+$D$3*$E$2</f>
        <v>0.32342997255002337</v>
      </c>
    </row>
    <row r="6" spans="6:7" ht="16.5">
      <c r="F6" s="3" t="s">
        <v>8</v>
      </c>
      <c r="G6" s="3">
        <f>$D$3*0.082*$D$4/($D$5+$D$3*$D$3*$E$1/G5/G5)+$D$3*$E$2</f>
        <v>0.3234188376729833</v>
      </c>
    </row>
    <row r="8" spans="3:7" ht="16.5">
      <c r="C8" s="2" t="s">
        <v>3</v>
      </c>
      <c r="D8" s="1">
        <v>0.1</v>
      </c>
      <c r="F8" s="3" t="s">
        <v>5</v>
      </c>
      <c r="G8" s="3">
        <f>$D$8*0.082*$D$9/$D$10</f>
        <v>0.164</v>
      </c>
    </row>
    <row r="9" spans="3:7" ht="16.5">
      <c r="C9" s="2" t="s">
        <v>4</v>
      </c>
      <c r="D9" s="1">
        <v>200</v>
      </c>
      <c r="F9" s="3" t="s">
        <v>6</v>
      </c>
      <c r="G9" s="3">
        <f>$D$8*0.082*$D$9/($D$10+$D$8*$D$8*$E$1/G8/G8)+$D$8*$E$2</f>
        <v>0.1598508894859648</v>
      </c>
    </row>
    <row r="10" spans="3:7" ht="16.5">
      <c r="C10" t="s">
        <v>9</v>
      </c>
      <c r="D10" s="1">
        <v>10</v>
      </c>
      <c r="F10" s="3" t="s">
        <v>7</v>
      </c>
      <c r="G10" s="3">
        <f>$D$8*0.082*$D$9/($D$10+$D$8*$D$8*$E$1/G9/G9)+$D$8*$E$2</f>
        <v>0.15944895762881203</v>
      </c>
    </row>
    <row r="11" spans="6:7" ht="16.5">
      <c r="F11" s="3" t="s">
        <v>8</v>
      </c>
      <c r="G11" s="3">
        <f>$D$8*0.082*$D$9/($D$10+$D$8*$D$8*$E$1/G10/G10)+$D$8*$E$2</f>
        <v>0.15940846146452434</v>
      </c>
    </row>
    <row r="12" spans="6:7" ht="16.5">
      <c r="F12" s="3" t="s">
        <v>10</v>
      </c>
      <c r="G12" s="3">
        <f>$D$8*0.082*$D$9/($D$10+$D$8*$D$8*$E$1/G11/G11)+$D$8*$E$2</f>
        <v>0.15940436550164577</v>
      </c>
    </row>
    <row r="14" spans="2:5" ht="19.5">
      <c r="B14" t="s">
        <v>13</v>
      </c>
      <c r="C14" t="s">
        <v>0</v>
      </c>
      <c r="E14" s="2">
        <v>3.59</v>
      </c>
    </row>
    <row r="15" spans="3:5" ht="16.5">
      <c r="C15" t="s">
        <v>1</v>
      </c>
      <c r="E15" s="2">
        <v>0.0427</v>
      </c>
    </row>
    <row r="16" spans="3:7" ht="16.5">
      <c r="C16" s="2" t="s">
        <v>3</v>
      </c>
      <c r="D16" s="1">
        <v>0.1</v>
      </c>
      <c r="F16" s="3" t="s">
        <v>5</v>
      </c>
      <c r="G16" s="3">
        <f>$D$16*0.082*$D$17/$D$18</f>
        <v>0.328</v>
      </c>
    </row>
    <row r="17" spans="3:7" ht="16.5">
      <c r="C17" s="2" t="s">
        <v>4</v>
      </c>
      <c r="D17" s="1">
        <v>200</v>
      </c>
      <c r="F17" s="3" t="s">
        <v>6</v>
      </c>
      <c r="G17" s="3">
        <f>$D$16*0.082*$D$17/($D$18+$D$16*$D$16*$E$14/G16/G16)+$D$16*$E$15</f>
        <v>0.31174927921647905</v>
      </c>
    </row>
    <row r="18" spans="3:7" ht="16.5">
      <c r="C18" t="s">
        <v>9</v>
      </c>
      <c r="D18" s="1">
        <v>5</v>
      </c>
      <c r="F18" s="3" t="s">
        <v>7</v>
      </c>
      <c r="G18" s="3">
        <f>$D$16*0.082*$D$17/($D$18+$D$16*$D$16*$E$14/G17/G17)+$D$16*$E$15</f>
        <v>0.3097051455376855</v>
      </c>
    </row>
    <row r="19" spans="6:7" ht="16.5">
      <c r="F19" s="3" t="s">
        <v>8</v>
      </c>
      <c r="G19" s="3">
        <f>$D$16*0.082*$D$17/($D$18+$D$16*$D$16*$E$14/G18/G18)+$D$16*$E$15</f>
        <v>0.30942710768908893</v>
      </c>
    </row>
    <row r="20" spans="6:7" ht="16.5">
      <c r="F20" s="3" t="s">
        <v>10</v>
      </c>
      <c r="G20" s="3">
        <f>$D$16*0.082*$D$17/($D$18+$D$16*$D$16*$E$14/G19/G19)+$D$16*$E$15</f>
        <v>0.3093889029713533</v>
      </c>
    </row>
    <row r="22" spans="3:7" ht="16.5">
      <c r="C22" s="2" t="s">
        <v>3</v>
      </c>
      <c r="D22" s="1">
        <v>0.1</v>
      </c>
      <c r="F22" s="3" t="s">
        <v>5</v>
      </c>
      <c r="G22" s="3">
        <f>$D$22*0.082*$D$23/$D$24</f>
        <v>0.164</v>
      </c>
    </row>
    <row r="23" spans="3:7" ht="16.5">
      <c r="C23" s="2" t="s">
        <v>4</v>
      </c>
      <c r="D23" s="1">
        <v>200</v>
      </c>
      <c r="F23" s="3" t="s">
        <v>6</v>
      </c>
      <c r="G23" s="3">
        <f aca="true" t="shared" si="0" ref="G23:G28">$D$22*0.082*$D$23/($D$24+$D$22*$D$22*$E$14/G22/G22)+$D$22*$E$15</f>
        <v>0.14895752870169915</v>
      </c>
    </row>
    <row r="24" spans="3:7" ht="16.5">
      <c r="C24" t="s">
        <v>9</v>
      </c>
      <c r="D24" s="1">
        <v>10</v>
      </c>
      <c r="F24" s="3" t="s">
        <v>7</v>
      </c>
      <c r="G24" s="3">
        <f t="shared" si="0"/>
        <v>0.1454306752936139</v>
      </c>
    </row>
    <row r="25" spans="6:7" ht="16.5">
      <c r="F25" s="3" t="s">
        <v>8</v>
      </c>
      <c r="G25" s="3">
        <f t="shared" si="0"/>
        <v>0.14447218007890097</v>
      </c>
    </row>
    <row r="26" spans="6:7" ht="16.5">
      <c r="F26" s="3" t="s">
        <v>10</v>
      </c>
      <c r="G26" s="3">
        <f t="shared" si="0"/>
        <v>0.14420185651082487</v>
      </c>
    </row>
    <row r="27" spans="6:7" ht="16.5">
      <c r="F27" s="3" t="s">
        <v>11</v>
      </c>
      <c r="G27" s="3">
        <f t="shared" si="0"/>
        <v>0.1441248324956323</v>
      </c>
    </row>
    <row r="28" spans="6:7" ht="16.5">
      <c r="F28" s="3" t="s">
        <v>12</v>
      </c>
      <c r="G28" s="3">
        <f t="shared" si="0"/>
        <v>0.1441028220485076</v>
      </c>
    </row>
    <row r="30" spans="1:4" ht="16.5">
      <c r="A30" s="1">
        <v>2</v>
      </c>
      <c r="B30" s="4" t="s">
        <v>14</v>
      </c>
      <c r="C30" s="2">
        <f>ACOS(-1)</f>
        <v>3.141592653589793</v>
      </c>
      <c r="D30" s="4"/>
    </row>
    <row r="32" spans="2:8" ht="19.5">
      <c r="B32" s="3"/>
      <c r="C32" s="3" t="s">
        <v>15</v>
      </c>
      <c r="D32" s="3" t="s">
        <v>16</v>
      </c>
      <c r="E32" s="3" t="s">
        <v>17</v>
      </c>
      <c r="F32" s="3" t="s">
        <v>19</v>
      </c>
      <c r="G32" s="3"/>
      <c r="H32" s="3" t="s">
        <v>18</v>
      </c>
    </row>
    <row r="33" spans="2:8" ht="16.5">
      <c r="B33" s="3" t="s">
        <v>20</v>
      </c>
      <c r="C33" s="3">
        <f>$C$30/4*(SQRT(3)+1/SQRT(3))</f>
        <v>1.8137993642342176</v>
      </c>
      <c r="D33" s="3">
        <f>SIN(C33)</f>
        <v>0.9706197661651411</v>
      </c>
      <c r="E33" s="3">
        <f>COS(C33)</f>
        <v>-0.24061851451940855</v>
      </c>
      <c r="F33" s="3">
        <f>D33*D33-E33*E33</f>
        <v>0.8842054609409464</v>
      </c>
      <c r="G33" s="3"/>
      <c r="H33" s="3">
        <f>COS(2*C33)</f>
        <v>-0.8842054609409463</v>
      </c>
    </row>
    <row r="34" spans="2:8" ht="16.5">
      <c r="B34" s="3" t="s">
        <v>22</v>
      </c>
      <c r="C34" s="3">
        <f>$C$30/4*(SQRT(3)-1/SQRT(3))</f>
        <v>0.9068996821171088</v>
      </c>
      <c r="D34" s="3">
        <f>SIN(C34)</f>
        <v>0.7875971414750718</v>
      </c>
      <c r="E34" s="3">
        <f>COS(C34)</f>
        <v>0.6161905084795576</v>
      </c>
      <c r="F34" s="3">
        <f>D34*D34-E34*E34</f>
        <v>0.24061851451940847</v>
      </c>
      <c r="G34" s="3"/>
      <c r="H34" s="3">
        <f>COS(2*C34)</f>
        <v>-0.24061851451940855</v>
      </c>
    </row>
    <row r="35" spans="2:8" ht="16.5">
      <c r="B35" s="3" t="s">
        <v>21</v>
      </c>
      <c r="C35" s="3">
        <f>$C$30/4*(SQRT(5)+1/SQRT(5))</f>
        <v>2.107444419312218</v>
      </c>
      <c r="D35" s="3">
        <f>SIN(C35)</f>
        <v>0.8594271961186304</v>
      </c>
      <c r="E35" s="3">
        <f>COS(C35)</f>
        <v>-0.5112581486604093</v>
      </c>
      <c r="F35" s="3">
        <f>D35*D35-E35*E35</f>
        <v>0.47723021085666156</v>
      </c>
      <c r="G35" s="3"/>
      <c r="H35" s="3">
        <f>COS(2*C35)</f>
        <v>-0.4772302108566616</v>
      </c>
    </row>
    <row r="36" spans="2:8" ht="16.5">
      <c r="B36" s="3" t="s">
        <v>23</v>
      </c>
      <c r="C36" s="3">
        <f>$C$30/4*(SQRT(5)-1/SQRT(5))</f>
        <v>1.4049629462081454</v>
      </c>
      <c r="D36" s="3">
        <f>SIN(C36)</f>
        <v>0.9862811281130188</v>
      </c>
      <c r="E36" s="3">
        <f>COS(C36)</f>
        <v>0.16507433576456065</v>
      </c>
      <c r="F36" s="3">
        <f>D36*D36-E36*E36</f>
        <v>0.9455009273437781</v>
      </c>
      <c r="G36" s="3"/>
      <c r="H36" s="3">
        <f>COS(2*C36)</f>
        <v>-0.9455009273437782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cp:lastPrinted>2009-10-13T03:37:00Z</cp:lastPrinted>
  <dcterms:created xsi:type="dcterms:W3CDTF">2009-10-13T02:34:04Z</dcterms:created>
  <dcterms:modified xsi:type="dcterms:W3CDTF">2009-10-13T06:48:14Z</dcterms:modified>
  <cp:category/>
  <cp:version/>
  <cp:contentType/>
  <cp:contentStatus/>
</cp:coreProperties>
</file>